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Green bonds\Neu\"/>
    </mc:Choice>
  </mc:AlternateContent>
  <bookViews>
    <workbookView xWindow="-105" yWindow="-105" windowWidth="19425" windowHeight="10425"/>
  </bookViews>
  <sheets>
    <sheet name="Impact_Report" sheetId="2" r:id="rId1"/>
    <sheet name="Allocation_Report" sheetId="3" r:id="rId2"/>
  </sheets>
  <externalReferences>
    <externalReference r:id="rId3"/>
  </externalReferenc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0" i="3" l="1"/>
  <c r="H42" i="3"/>
  <c r="H41" i="3"/>
  <c r="H40" i="3"/>
  <c r="H38" i="3"/>
  <c r="H37" i="3"/>
  <c r="H36" i="3"/>
  <c r="H35" i="3"/>
  <c r="H34" i="3"/>
  <c r="H33" i="3"/>
  <c r="H32" i="3"/>
  <c r="H31" i="3"/>
  <c r="H30" i="3"/>
  <c r="H29" i="3"/>
  <c r="H28" i="3"/>
  <c r="H27" i="3"/>
  <c r="H26" i="3"/>
  <c r="H25" i="3"/>
  <c r="H24" i="3"/>
  <c r="H23" i="3"/>
  <c r="H22" i="3"/>
  <c r="H21" i="3"/>
  <c r="H20" i="3"/>
  <c r="H19" i="3"/>
  <c r="H18" i="3"/>
  <c r="H17" i="3"/>
  <c r="H16" i="3"/>
  <c r="H15" i="3"/>
  <c r="H14" i="3"/>
  <c r="H13" i="3"/>
  <c r="H12" i="3"/>
  <c r="C10" i="3"/>
  <c r="C9" i="3"/>
</calcChain>
</file>

<file path=xl/sharedStrings.xml><?xml version="1.0" encoding="utf-8"?>
<sst xmlns="http://schemas.openxmlformats.org/spreadsheetml/2006/main" count="135" uniqueCount="87">
  <si>
    <t>EnBW Impact Report 2019</t>
  </si>
  <si>
    <t>XS1901055472***</t>
  </si>
  <si>
    <t>XS2035564975 &amp; XS2035564629</t>
  </si>
  <si>
    <t>XS1901055472</t>
  </si>
  <si>
    <t>-</t>
  </si>
  <si>
    <t>EnBW Allocation Report</t>
  </si>
  <si>
    <t>497.0***</t>
  </si>
  <si>
    <t>112.0****</t>
  </si>
  <si>
    <t/>
  </si>
  <si>
    <t>233.3**</t>
  </si>
  <si>
    <t>Braunsbach-Zottish.</t>
  </si>
  <si>
    <t>Berghülen</t>
  </si>
  <si>
    <t>Eggesin</t>
  </si>
  <si>
    <t>Tuningen</t>
  </si>
  <si>
    <t>Löffingen</t>
  </si>
  <si>
    <t>Ingoldingen</t>
  </si>
  <si>
    <t>Müssentin</t>
  </si>
  <si>
    <t>Torgau</t>
  </si>
  <si>
    <t>Riedlingen-Zwiefaltendorf</t>
  </si>
  <si>
    <t>Inzigkofen</t>
  </si>
  <si>
    <t>Leibertingen 2</t>
  </si>
  <si>
    <t>Birkenfeld</t>
  </si>
  <si>
    <t>Lindendorf</t>
  </si>
  <si>
    <t>27.6**</t>
  </si>
  <si>
    <t>Solar (PV)</t>
  </si>
  <si>
    <t>Project category</t>
  </si>
  <si>
    <t>Capital expenditure attributable to the bonds (€m, per category*)</t>
  </si>
  <si>
    <t>Generation capacity attributable to the bonds (MW)</t>
  </si>
  <si>
    <r>
      <t>CO</t>
    </r>
    <r>
      <rPr>
        <vertAlign val="subscript"/>
        <sz val="11"/>
        <color theme="1"/>
        <rFont val="DIN regular"/>
      </rPr>
      <t>2</t>
    </r>
    <r>
      <rPr>
        <sz val="11"/>
        <color theme="1"/>
        <rFont val="DIN regular"/>
      </rPr>
      <t xml:space="preserve"> avoidance factor (gCO</t>
    </r>
    <r>
      <rPr>
        <vertAlign val="subscript"/>
        <sz val="11"/>
        <color theme="1"/>
        <rFont val="DIN regular"/>
      </rPr>
      <t>2</t>
    </r>
    <r>
      <rPr>
        <sz val="11"/>
        <color theme="1"/>
        <rFont val="DIN regular"/>
      </rPr>
      <t>eq/kWh**)</t>
    </r>
  </si>
  <si>
    <t>Offshore wind</t>
  </si>
  <si>
    <t>Onshore wind</t>
  </si>
  <si>
    <t>Total</t>
  </si>
  <si>
    <t>Not allocated****</t>
  </si>
  <si>
    <t>*Roundet figures</t>
  </si>
  <si>
    <t>**Source: Umweltbundesamt (Federal Environment Agency): “Climate Change 37/2019: Emissionsbilanz erneuerbarer Energieträger, Bestimmung der vermiedenen Emissionen im Jahr 2018” (revised November 2019)</t>
  </si>
  <si>
    <t>*** Allocation of funds differs from prior-year figure for reasons such as implemented investment models such as community investment</t>
  </si>
  <si>
    <t>****Proceeds not yet allocated will be used according to the EnBW Green Financing Framework. EnBW is holding these in any form of cash, bank deposit or other form of available current financial assets. They will be allocated to eligible projects wihtin 2 years from issuance date.</t>
  </si>
  <si>
    <t>Locations</t>
  </si>
  <si>
    <t>Number of charges in 2019</t>
  </si>
  <si>
    <t>Expansion of fast charging infrastructure</t>
  </si>
  <si>
    <t>123 charging points at 89 locations on the German autobahn network</t>
  </si>
  <si>
    <t xml:space="preserve">Generated electricity attributable to the bonds (MWh) in 2019 </t>
  </si>
  <si>
    <r>
      <t>Emissions avoided attributable to the bonds (tCO</t>
    </r>
    <r>
      <rPr>
        <vertAlign val="subscript"/>
        <sz val="11"/>
        <color theme="1"/>
        <rFont val="DIN regular"/>
      </rPr>
      <t>2</t>
    </r>
    <r>
      <rPr>
        <sz val="11"/>
        <color theme="1"/>
        <rFont val="DIN regular"/>
      </rPr>
      <t>eq)</t>
    </r>
  </si>
  <si>
    <t>Capital expenditure attributable to the bonds (€m*)</t>
  </si>
  <si>
    <t>Project name</t>
  </si>
  <si>
    <t>Capital expenditure attributable to the bonds (€m, per category)*</t>
  </si>
  <si>
    <t>Installed capacity (MW)</t>
  </si>
  <si>
    <t>Total offshore</t>
  </si>
  <si>
    <t>Harthäuser Wald (extension)</t>
  </si>
  <si>
    <t>Fuerth</t>
  </si>
  <si>
    <t>Freckenfeld</t>
  </si>
  <si>
    <t>Langenburg</t>
  </si>
  <si>
    <t>Winterbach</t>
  </si>
  <si>
    <t>Aalen-Waldhausen</t>
  </si>
  <si>
    <t>Buchholz III</t>
  </si>
  <si>
    <t>Fichtenau</t>
  </si>
  <si>
    <t>Dünsbach</t>
  </si>
  <si>
    <t>Bühlertann</t>
  </si>
  <si>
    <t>Dienstweiler</t>
  </si>
  <si>
    <t>Homburg</t>
  </si>
  <si>
    <t>Hasel</t>
  </si>
  <si>
    <t>Brettenfeld</t>
  </si>
  <si>
    <t>Burgholz</t>
  </si>
  <si>
    <t>Rosenberg Süd</t>
  </si>
  <si>
    <t>Nonnweiler</t>
  </si>
  <si>
    <t>Rot am See II</t>
  </si>
  <si>
    <t>Prötzel I (under construction)</t>
  </si>
  <si>
    <t xml:space="preserve">Rot am See I </t>
  </si>
  <si>
    <t>Webenheim</t>
  </si>
  <si>
    <t xml:space="preserve">Röbergsfjället Vind </t>
  </si>
  <si>
    <t>Bliekevare Vind</t>
  </si>
  <si>
    <t>Säliträdberget Vind</t>
  </si>
  <si>
    <t>Hedbodberget Vind</t>
  </si>
  <si>
    <t xml:space="preserve">Granberg Vind </t>
  </si>
  <si>
    <t>Brahehus Vind</t>
  </si>
  <si>
    <t>Gnosjö Energi/ Kulltorp</t>
  </si>
  <si>
    <t>Boxberg-Angeltürn</t>
  </si>
  <si>
    <t>Boxberg-Bobstadt</t>
  </si>
  <si>
    <t>Königheim</t>
  </si>
  <si>
    <t>Total onshore</t>
  </si>
  <si>
    <t>Total solar (PV)</t>
  </si>
  <si>
    <t>Not allocated</t>
  </si>
  <si>
    <t>** Allocation of funds may differ from prior-year figure for reasons such as implemented investment models such as community investment</t>
  </si>
  <si>
    <t>*** Taken into operation in phases during the second half of 2019</t>
  </si>
  <si>
    <t>**** Taken into operation on 5 January 2020</t>
  </si>
  <si>
    <t>As of 31/12/2019</t>
  </si>
  <si>
    <t>*Rounded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</si>
</sst>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_-;\-* #,##0.00\ _€_-;_-* &quot;-&quot;??\ _€_-;_-@_-"/>
    <numFmt numFmtId="165" formatCode="_-* #,##0\ _€_-;\-* #,##0\ _€_-;_-* &quot;-&quot;??\ _€_-;_-@_-"/>
    <numFmt numFmtId="166" formatCode="0.0"/>
    <numFmt numFmtId="167" formatCode="_-* #,##0_-;\-* #,##0_-;_-* &quot;-&quot;??_-;_-@_-"/>
  </numFmts>
  <fonts count="1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sz val="10"/>
      <color theme="1"/>
      <name val="DIN-Regular"/>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110">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0" xfId="0" applyFont="1" applyFill="1" applyBorder="1"/>
    <xf numFmtId="166" fontId="4" fillId="2" borderId="0"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0" fontId="4" fillId="2" borderId="9" xfId="0" applyFont="1" applyFill="1" applyBorder="1"/>
    <xf numFmtId="0" fontId="4" fillId="0" borderId="0" xfId="0" applyFont="1" applyAlignment="1">
      <alignmen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Alignment="1">
      <alignment vertical="center"/>
    </xf>
    <xf numFmtId="0" fontId="8" fillId="0" borderId="0" xfId="4" applyFont="1" applyAlignment="1">
      <alignment horizontal="left"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0" fillId="2" borderId="9" xfId="0" applyFill="1" applyBorder="1" applyAlignment="1">
      <alignment horizont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8" fillId="0" borderId="0" xfId="4" applyFont="1" applyAlignment="1">
      <alignment horizontal="left" vertical="top"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wrapText="1"/>
    </xf>
  </cellXfs>
  <cellStyles count="5">
    <cellStyle name="Komma" xfId="1" builtinId="3"/>
    <cellStyle name="Komma 2" xfId="2"/>
    <cellStyle name="Komma 2 2" xfId="3"/>
    <cellStyle name="Standard" xfId="0" builtinId="0"/>
    <cellStyle name="Standard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2226612</xdr:colOff>
      <xdr:row>30</xdr:row>
      <xdr:rowOff>160509</xdr:rowOff>
    </xdr:from>
    <xdr:ext cx="264560"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925046" y="6929800"/>
          <a:ext cx="13634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1100">
              <a:solidFill>
                <a:schemeClr val="tx1"/>
              </a:solidFill>
              <a:effectLst/>
              <a:latin typeface="+mn-lt"/>
              <a:ea typeface="+mn-ea"/>
              <a:cs typeface="+mn-cs"/>
            </a:rPr>
            <a:t>Locations in Sweden</a:t>
          </a:r>
          <a:endParaRPr lang="de-DE">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enbw.sharepoint.com/sites/GreenBond/Shared%20Documents/Impact%20Reporting/2019/20200214_Impact_Reporting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Datenmaster"/>
      <sheetName val="Impact_Report"/>
      <sheetName val="Allocation_Report"/>
    </sheetNames>
    <sheetDataSet>
      <sheetData sheetId="0">
        <row r="9">
          <cell r="D9" t="str">
            <v>Hohe See</v>
          </cell>
        </row>
        <row r="10">
          <cell r="D10" t="str">
            <v>Albatros</v>
          </cell>
        </row>
      </sheetData>
      <sheetData sheetId="1">
        <row r="9">
          <cell r="Q9" t="str">
            <v/>
          </cell>
        </row>
        <row r="10">
          <cell r="Q10" t="str">
            <v/>
          </cell>
        </row>
        <row r="11">
          <cell r="Q11">
            <v>4.5203148656429954</v>
          </cell>
        </row>
        <row r="12">
          <cell r="Q12" t="str">
            <v/>
          </cell>
        </row>
        <row r="13">
          <cell r="Q13" t="str">
            <v/>
          </cell>
        </row>
        <row r="14">
          <cell r="Q14" t="str">
            <v/>
          </cell>
        </row>
        <row r="15">
          <cell r="Q15" t="str">
            <v/>
          </cell>
        </row>
        <row r="16">
          <cell r="Q16" t="str">
            <v/>
          </cell>
        </row>
        <row r="17">
          <cell r="Q17" t="str">
            <v/>
          </cell>
        </row>
        <row r="18">
          <cell r="Q18" t="str">
            <v/>
          </cell>
        </row>
        <row r="19">
          <cell r="Q19" t="str">
            <v/>
          </cell>
        </row>
        <row r="20">
          <cell r="Q20">
            <v>4.8898627659574476</v>
          </cell>
        </row>
        <row r="21">
          <cell r="Q21">
            <v>3.2363419354838712</v>
          </cell>
        </row>
        <row r="22">
          <cell r="Q22">
            <v>4.9599000000000002</v>
          </cell>
        </row>
        <row r="23">
          <cell r="Q23">
            <v>3.2070406779661016</v>
          </cell>
        </row>
        <row r="24">
          <cell r="Q24">
            <v>2.4047999999999998</v>
          </cell>
        </row>
        <row r="25">
          <cell r="Q25">
            <v>3.3</v>
          </cell>
        </row>
        <row r="26">
          <cell r="Q26">
            <v>9</v>
          </cell>
        </row>
        <row r="27">
          <cell r="Q27">
            <v>9.6980521472392649</v>
          </cell>
        </row>
        <row r="28">
          <cell r="Q28">
            <v>3.1062000000000003</v>
          </cell>
        </row>
        <row r="30">
          <cell r="Q30">
            <v>16</v>
          </cell>
        </row>
        <row r="31">
          <cell r="Q31">
            <v>32</v>
          </cell>
        </row>
        <row r="32">
          <cell r="Q32">
            <v>16</v>
          </cell>
        </row>
        <row r="33">
          <cell r="Q33">
            <v>10</v>
          </cell>
        </row>
        <row r="34">
          <cell r="Q34">
            <v>10</v>
          </cell>
        </row>
        <row r="35">
          <cell r="Q35">
            <v>11.5</v>
          </cell>
        </row>
        <row r="36">
          <cell r="Q36">
            <v>10</v>
          </cell>
        </row>
        <row r="37">
          <cell r="Q37" t="str">
            <v/>
          </cell>
        </row>
        <row r="38">
          <cell r="Q38" t="str">
            <v/>
          </cell>
        </row>
        <row r="39">
          <cell r="Q39" t="str">
            <v/>
          </cell>
        </row>
      </sheetData>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H22" sqref="H22"/>
    </sheetView>
  </sheetViews>
  <sheetFormatPr baseColWidth="10" defaultColWidth="11.42578125" defaultRowHeight="15"/>
  <cols>
    <col min="1" max="2" width="11.42578125" style="1"/>
    <col min="3" max="3" width="19.85546875" style="1" customWidth="1"/>
    <col min="4" max="4" width="20.7109375" style="1" customWidth="1"/>
    <col min="5" max="5" width="19.5703125" style="1" customWidth="1"/>
    <col min="6" max="6" width="16.42578125" style="1" customWidth="1"/>
    <col min="7" max="7" width="18.5703125" style="1" customWidth="1"/>
    <col min="8" max="8" width="19.85546875" style="1" customWidth="1"/>
    <col min="9" max="9" width="18.140625" style="1" customWidth="1"/>
    <col min="10" max="10" width="17.85546875" style="1" customWidth="1"/>
    <col min="11" max="11" width="17.140625" style="1" customWidth="1"/>
    <col min="12" max="16384" width="11.42578125" style="1"/>
  </cols>
  <sheetData>
    <row r="1" spans="1:11" ht="20.25" customHeight="1">
      <c r="A1" s="89" t="s">
        <v>0</v>
      </c>
      <c r="B1" s="89"/>
      <c r="C1" s="89"/>
    </row>
    <row r="4" spans="1:11" ht="15.75" thickBot="1">
      <c r="C4" s="2"/>
      <c r="D4" s="2"/>
      <c r="E4" s="2"/>
    </row>
    <row r="5" spans="1:11" ht="71.25" customHeight="1">
      <c r="C5" s="9" t="s">
        <v>25</v>
      </c>
      <c r="D5" s="90" t="s">
        <v>26</v>
      </c>
      <c r="E5" s="90"/>
      <c r="F5" s="91" t="s">
        <v>27</v>
      </c>
      <c r="G5" s="91"/>
      <c r="H5" s="28" t="s">
        <v>41</v>
      </c>
      <c r="I5" s="28" t="s">
        <v>28</v>
      </c>
      <c r="J5" s="91" t="s">
        <v>42</v>
      </c>
      <c r="K5" s="92"/>
    </row>
    <row r="6" spans="1:11" ht="45">
      <c r="C6" s="10"/>
      <c r="D6" s="11" t="s">
        <v>1</v>
      </c>
      <c r="E6" s="11" t="s">
        <v>2</v>
      </c>
      <c r="F6" s="11" t="s">
        <v>3</v>
      </c>
      <c r="G6" s="11" t="s">
        <v>2</v>
      </c>
      <c r="H6" s="12"/>
      <c r="I6" s="12"/>
      <c r="J6" s="11" t="s">
        <v>3</v>
      </c>
      <c r="K6" s="13" t="s">
        <v>2</v>
      </c>
    </row>
    <row r="7" spans="1:11">
      <c r="C7" s="14" t="s">
        <v>29</v>
      </c>
      <c r="D7" s="17">
        <v>227.5</v>
      </c>
      <c r="E7" s="18">
        <v>763.1</v>
      </c>
      <c r="F7" s="17">
        <v>69.599999999999994</v>
      </c>
      <c r="G7" s="17">
        <v>235</v>
      </c>
      <c r="H7" s="24">
        <v>214643</v>
      </c>
      <c r="I7" s="22">
        <v>701</v>
      </c>
      <c r="J7" s="24">
        <v>36580</v>
      </c>
      <c r="K7" s="25">
        <v>113885</v>
      </c>
    </row>
    <row r="8" spans="1:11">
      <c r="C8" s="14" t="s">
        <v>30</v>
      </c>
      <c r="D8" s="17">
        <v>233.3</v>
      </c>
      <c r="E8" s="17">
        <v>132</v>
      </c>
      <c r="F8" s="17">
        <v>143.9</v>
      </c>
      <c r="G8" s="17">
        <v>153.80000000000001</v>
      </c>
      <c r="H8" s="24">
        <v>662927</v>
      </c>
      <c r="I8" s="22">
        <v>693</v>
      </c>
      <c r="J8" s="24">
        <v>228363</v>
      </c>
      <c r="K8" s="25">
        <v>231046</v>
      </c>
    </row>
    <row r="9" spans="1:11" ht="15.75" thickBot="1">
      <c r="C9" s="15" t="s">
        <v>24</v>
      </c>
      <c r="D9" s="19">
        <v>27.6</v>
      </c>
      <c r="E9" s="19">
        <v>14.7</v>
      </c>
      <c r="F9" s="19">
        <v>29.9</v>
      </c>
      <c r="G9" s="19">
        <v>24.3</v>
      </c>
      <c r="H9" s="26">
        <v>44371</v>
      </c>
      <c r="I9" s="23">
        <v>627</v>
      </c>
      <c r="J9" s="26">
        <v>26572</v>
      </c>
      <c r="K9" s="27">
        <v>1249</v>
      </c>
    </row>
    <row r="10" spans="1:11" ht="15.75" thickBot="1">
      <c r="C10" s="15" t="s">
        <v>31</v>
      </c>
      <c r="D10" s="19">
        <v>488.4</v>
      </c>
      <c r="E10" s="19">
        <v>909.7</v>
      </c>
      <c r="F10" s="19">
        <v>243.4</v>
      </c>
      <c r="G10" s="19">
        <v>413</v>
      </c>
      <c r="H10" s="26">
        <v>921942</v>
      </c>
      <c r="I10" s="23"/>
      <c r="J10" s="26">
        <v>291515</v>
      </c>
      <c r="K10" s="27">
        <v>346180</v>
      </c>
    </row>
    <row r="11" spans="1:11" ht="15.75" thickBot="1">
      <c r="C11" s="16" t="s">
        <v>32</v>
      </c>
      <c r="D11" s="20" t="s">
        <v>4</v>
      </c>
      <c r="E11" s="20">
        <v>86.8</v>
      </c>
      <c r="F11" s="20"/>
      <c r="G11" s="20"/>
      <c r="H11" s="20"/>
      <c r="I11" s="20"/>
      <c r="J11" s="20"/>
      <c r="K11" s="21"/>
    </row>
    <row r="13" spans="1:11">
      <c r="C13" s="47" t="s">
        <v>33</v>
      </c>
    </row>
    <row r="14" spans="1:11">
      <c r="C14" s="77" t="s">
        <v>34</v>
      </c>
    </row>
    <row r="15" spans="1:11">
      <c r="C15" s="77" t="s">
        <v>35</v>
      </c>
    </row>
    <row r="16" spans="1:11">
      <c r="C16" s="47" t="s">
        <v>36</v>
      </c>
    </row>
    <row r="18" spans="3:7">
      <c r="C18" s="47" t="s">
        <v>85</v>
      </c>
      <c r="D18" s="3"/>
    </row>
    <row r="20" spans="3:7" ht="15.75" thickBot="1"/>
    <row r="21" spans="3:7" ht="33.75" customHeight="1" thickBot="1">
      <c r="C21" s="84" t="s">
        <v>25</v>
      </c>
      <c r="D21" s="93" t="s">
        <v>43</v>
      </c>
      <c r="E21" s="93"/>
      <c r="F21" s="85" t="s">
        <v>37</v>
      </c>
      <c r="G21" s="86" t="s">
        <v>38</v>
      </c>
    </row>
    <row r="22" spans="3:7" ht="30.75" thickBot="1">
      <c r="C22" s="55"/>
      <c r="D22" s="79" t="s">
        <v>3</v>
      </c>
      <c r="E22" s="80" t="s">
        <v>2</v>
      </c>
      <c r="F22" s="78"/>
      <c r="G22" s="81"/>
    </row>
    <row r="23" spans="3:7" ht="90.75" thickBot="1">
      <c r="C23" s="87" t="s">
        <v>39</v>
      </c>
      <c r="D23" s="54">
        <v>8.1</v>
      </c>
      <c r="E23" s="39" t="s">
        <v>4</v>
      </c>
      <c r="F23" s="82" t="s">
        <v>40</v>
      </c>
      <c r="G23" s="83">
        <v>51285</v>
      </c>
    </row>
    <row r="25" spans="3:7">
      <c r="C25" s="47" t="s">
        <v>86</v>
      </c>
    </row>
    <row r="27" spans="3:7">
      <c r="C27" s="47" t="s">
        <v>85</v>
      </c>
    </row>
  </sheetData>
  <mergeCells count="5">
    <mergeCell ref="A1:C1"/>
    <mergeCell ref="D5:E5"/>
    <mergeCell ref="F5:G5"/>
    <mergeCell ref="J5:K5"/>
    <mergeCell ref="D21:E21"/>
  </mergeCells>
  <pageMargins left="0.7" right="0.7" top="0.78740157499999996" bottom="0.78740157499999996"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34" zoomScaleNormal="100" workbookViewId="0">
      <selection activeCell="C65" sqref="C65"/>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18.5703125" style="1" customWidth="1"/>
    <col min="6" max="6" width="20.140625" style="1" customWidth="1"/>
    <col min="7" max="7" width="20.85546875" style="1" customWidth="1"/>
    <col min="8" max="8" width="18.5703125" style="1" customWidth="1"/>
    <col min="9" max="16384" width="11.42578125" style="1"/>
  </cols>
  <sheetData>
    <row r="1" spans="1:8" ht="20.25">
      <c r="A1" s="101" t="s">
        <v>5</v>
      </c>
      <c r="B1" s="101"/>
      <c r="C1" s="101"/>
    </row>
    <row r="6" spans="1:8" ht="21.75" thickBot="1">
      <c r="B6" s="4"/>
    </row>
    <row r="7" spans="1:8" ht="45.75" customHeight="1" thickBot="1">
      <c r="B7" s="106" t="s">
        <v>25</v>
      </c>
      <c r="C7" s="94" t="s">
        <v>44</v>
      </c>
      <c r="D7" s="109" t="s">
        <v>45</v>
      </c>
      <c r="E7" s="109"/>
      <c r="F7" s="94" t="s">
        <v>46</v>
      </c>
      <c r="G7" s="96" t="s">
        <v>27</v>
      </c>
      <c r="H7" s="97"/>
    </row>
    <row r="8" spans="1:8" ht="45.75" thickBot="1">
      <c r="B8" s="107"/>
      <c r="C8" s="108"/>
      <c r="D8" s="29" t="s">
        <v>3</v>
      </c>
      <c r="E8" s="30" t="s">
        <v>2</v>
      </c>
      <c r="F8" s="95"/>
      <c r="G8" s="31" t="s">
        <v>3</v>
      </c>
      <c r="H8" s="32" t="s">
        <v>2</v>
      </c>
    </row>
    <row r="9" spans="1:8" ht="15" customHeight="1">
      <c r="A9" s="98"/>
      <c r="B9" s="99" t="s">
        <v>29</v>
      </c>
      <c r="C9" s="33" t="str">
        <f>[1]Reporting!D9</f>
        <v>Hohe See</v>
      </c>
      <c r="D9" s="34">
        <v>200</v>
      </c>
      <c r="E9" s="34">
        <v>622.70000000000005</v>
      </c>
      <c r="F9" s="35" t="s">
        <v>6</v>
      </c>
      <c r="G9" s="34">
        <v>60.4</v>
      </c>
      <c r="H9" s="36">
        <v>188.1</v>
      </c>
    </row>
    <row r="10" spans="1:8" ht="15.75" thickBot="1">
      <c r="A10" s="98"/>
      <c r="B10" s="100"/>
      <c r="C10" s="37" t="str">
        <f>[1]Reporting!D10</f>
        <v>Albatros</v>
      </c>
      <c r="D10" s="38">
        <v>27.5</v>
      </c>
      <c r="E10" s="38">
        <v>140.4</v>
      </c>
      <c r="F10" s="39" t="s">
        <v>7</v>
      </c>
      <c r="G10" s="38">
        <v>9.1999999999999993</v>
      </c>
      <c r="H10" s="40">
        <v>46.9</v>
      </c>
    </row>
    <row r="11" spans="1:8" ht="15.75" thickBot="1">
      <c r="B11" s="41" t="s">
        <v>47</v>
      </c>
      <c r="C11" s="42"/>
      <c r="D11" s="44">
        <v>227.5</v>
      </c>
      <c r="E11" s="44">
        <v>763.1</v>
      </c>
      <c r="F11" s="44">
        <v>609</v>
      </c>
      <c r="G11" s="44">
        <v>69.599999999999994</v>
      </c>
      <c r="H11" s="72">
        <v>235</v>
      </c>
    </row>
    <row r="12" spans="1:8">
      <c r="B12" s="102" t="s">
        <v>30</v>
      </c>
      <c r="C12" s="33" t="s">
        <v>49</v>
      </c>
      <c r="D12" s="33"/>
      <c r="E12" s="33"/>
      <c r="F12" s="46">
        <v>16.5</v>
      </c>
      <c r="G12" s="34">
        <v>15</v>
      </c>
      <c r="H12" s="36" t="str">
        <f>IF([1]Datenmaster!Q9&gt;0,[1]Datenmaster!Q9,"")</f>
        <v/>
      </c>
    </row>
    <row r="13" spans="1:8">
      <c r="B13" s="103"/>
      <c r="C13" s="73" t="s">
        <v>50</v>
      </c>
      <c r="D13" s="73"/>
      <c r="E13" s="73"/>
      <c r="F13" s="74">
        <v>19.8</v>
      </c>
      <c r="G13" s="75">
        <v>9.8000000000000007</v>
      </c>
      <c r="H13" s="50" t="str">
        <f>IF([1]Datenmaster!Q10&gt;0,[1]Datenmaster!Q10,"")</f>
        <v/>
      </c>
    </row>
    <row r="14" spans="1:8">
      <c r="B14" s="103"/>
      <c r="C14" s="73" t="s">
        <v>51</v>
      </c>
      <c r="D14" s="73"/>
      <c r="E14" s="73"/>
      <c r="F14" s="74">
        <v>33.5</v>
      </c>
      <c r="G14" s="75">
        <v>28.9</v>
      </c>
      <c r="H14" s="50">
        <f>IF([1]Datenmaster!Q11&gt;0,[1]Datenmaster!Q11,"")</f>
        <v>4.5203148656429954</v>
      </c>
    </row>
    <row r="15" spans="1:8">
      <c r="B15" s="103"/>
      <c r="C15" s="73" t="s">
        <v>52</v>
      </c>
      <c r="D15" s="73"/>
      <c r="E15" s="73"/>
      <c r="F15" s="74">
        <v>9.9</v>
      </c>
      <c r="G15" s="75">
        <v>4.8</v>
      </c>
      <c r="H15" s="50" t="str">
        <f>IF([1]Datenmaster!Q12&gt;0,[1]Datenmaster!Q12,"")</f>
        <v/>
      </c>
    </row>
    <row r="16" spans="1:8">
      <c r="B16" s="103"/>
      <c r="C16" s="73" t="s">
        <v>53</v>
      </c>
      <c r="D16" s="73"/>
      <c r="E16" s="73"/>
      <c r="F16" s="74">
        <v>16.5</v>
      </c>
      <c r="G16" s="75">
        <v>8.3000000000000007</v>
      </c>
      <c r="H16" s="50" t="str">
        <f>IF([1]Datenmaster!Q13&gt;0,[1]Datenmaster!Q13,"")</f>
        <v/>
      </c>
    </row>
    <row r="17" spans="2:8">
      <c r="B17" s="103"/>
      <c r="C17" s="73" t="s">
        <v>54</v>
      </c>
      <c r="D17" s="73"/>
      <c r="E17" s="73"/>
      <c r="F17" s="74">
        <v>13.2</v>
      </c>
      <c r="G17" s="75">
        <v>6.6</v>
      </c>
      <c r="H17" s="50" t="str">
        <f>IF([1]Datenmaster!Q14&gt;0,[1]Datenmaster!Q14,"")</f>
        <v/>
      </c>
    </row>
    <row r="18" spans="2:8">
      <c r="B18" s="103"/>
      <c r="C18" s="73" t="s">
        <v>55</v>
      </c>
      <c r="D18" s="73"/>
      <c r="E18" s="73"/>
      <c r="F18" s="74">
        <v>9.9</v>
      </c>
      <c r="G18" s="75">
        <v>9.9</v>
      </c>
      <c r="H18" s="50" t="str">
        <f>IF([1]Datenmaster!Q15&gt;0,[1]Datenmaster!Q15,"")</f>
        <v/>
      </c>
    </row>
    <row r="19" spans="2:8">
      <c r="B19" s="103"/>
      <c r="C19" s="73" t="s">
        <v>56</v>
      </c>
      <c r="D19" s="73"/>
      <c r="E19" s="73"/>
      <c r="F19" s="74">
        <v>9.9</v>
      </c>
      <c r="G19" s="75">
        <v>5</v>
      </c>
      <c r="H19" s="50" t="str">
        <f>IF([1]Datenmaster!Q16&gt;0,[1]Datenmaster!Q16,"")</f>
        <v/>
      </c>
    </row>
    <row r="20" spans="2:8">
      <c r="B20" s="103"/>
      <c r="C20" s="73" t="s">
        <v>57</v>
      </c>
      <c r="D20" s="73"/>
      <c r="E20" s="73"/>
      <c r="F20" s="74">
        <v>13.2</v>
      </c>
      <c r="G20" s="75">
        <v>6.6</v>
      </c>
      <c r="H20" s="50" t="str">
        <f>IF([1]Datenmaster!Q17&gt;0,[1]Datenmaster!Q17,"")</f>
        <v/>
      </c>
    </row>
    <row r="21" spans="2:8">
      <c r="B21" s="103"/>
      <c r="C21" s="73" t="s">
        <v>58</v>
      </c>
      <c r="D21" s="73"/>
      <c r="E21" s="73"/>
      <c r="F21" s="74">
        <v>4.8</v>
      </c>
      <c r="G21" s="75">
        <v>2.4</v>
      </c>
      <c r="H21" s="50" t="str">
        <f>IF([1]Datenmaster!Q18&gt;0,[1]Datenmaster!Q18,"")</f>
        <v/>
      </c>
    </row>
    <row r="22" spans="2:8">
      <c r="B22" s="103"/>
      <c r="C22" s="73" t="s">
        <v>59</v>
      </c>
      <c r="D22" s="73"/>
      <c r="E22" s="73"/>
      <c r="F22" s="74">
        <v>9.6</v>
      </c>
      <c r="G22" s="75">
        <v>9.6</v>
      </c>
      <c r="H22" s="50" t="str">
        <f>IF([1]Datenmaster!Q19&gt;0,[1]Datenmaster!Q19,"")</f>
        <v/>
      </c>
    </row>
    <row r="23" spans="2:8">
      <c r="B23" s="103"/>
      <c r="C23" s="73" t="s">
        <v>60</v>
      </c>
      <c r="D23" s="73"/>
      <c r="E23" s="73"/>
      <c r="F23" s="74">
        <v>9.9</v>
      </c>
      <c r="G23" s="75" t="s">
        <v>8</v>
      </c>
      <c r="H23" s="50">
        <f>IF([1]Datenmaster!Q20&gt;0,[1]Datenmaster!Q20,"")</f>
        <v>4.8898627659574476</v>
      </c>
    </row>
    <row r="24" spans="2:8">
      <c r="B24" s="103"/>
      <c r="C24" s="73" t="s">
        <v>61</v>
      </c>
      <c r="D24" s="73"/>
      <c r="E24" s="73"/>
      <c r="F24" s="74">
        <v>6.6</v>
      </c>
      <c r="G24" s="75" t="s">
        <v>8</v>
      </c>
      <c r="H24" s="50">
        <f>IF([1]Datenmaster!Q21&gt;0,[1]Datenmaster!Q21,"")</f>
        <v>3.2363419354838712</v>
      </c>
    </row>
    <row r="25" spans="2:8">
      <c r="B25" s="103"/>
      <c r="C25" s="73" t="s">
        <v>62</v>
      </c>
      <c r="D25" s="73"/>
      <c r="E25" s="73"/>
      <c r="F25" s="74">
        <v>9.9</v>
      </c>
      <c r="G25" s="75" t="s">
        <v>8</v>
      </c>
      <c r="H25" s="50">
        <f>IF([1]Datenmaster!Q22&gt;0,[1]Datenmaster!Q22,"")</f>
        <v>4.9599000000000002</v>
      </c>
    </row>
    <row r="26" spans="2:8">
      <c r="B26" s="103"/>
      <c r="C26" s="73" t="s">
        <v>63</v>
      </c>
      <c r="D26" s="73"/>
      <c r="E26" s="73"/>
      <c r="F26" s="74">
        <v>6.6</v>
      </c>
      <c r="G26" s="75" t="s">
        <v>8</v>
      </c>
      <c r="H26" s="50">
        <f>IF([1]Datenmaster!Q23&gt;0,[1]Datenmaster!Q23,"")</f>
        <v>3.2070406779661016</v>
      </c>
    </row>
    <row r="27" spans="2:8">
      <c r="B27" s="103"/>
      <c r="C27" s="73" t="s">
        <v>64</v>
      </c>
      <c r="D27" s="73"/>
      <c r="E27" s="73"/>
      <c r="F27" s="74">
        <v>4.8</v>
      </c>
      <c r="G27" s="75" t="s">
        <v>8</v>
      </c>
      <c r="H27" s="50">
        <f>IF([1]Datenmaster!Q24&gt;0,[1]Datenmaster!Q24,"")</f>
        <v>2.4047999999999998</v>
      </c>
    </row>
    <row r="28" spans="2:8">
      <c r="B28" s="103"/>
      <c r="C28" s="73" t="s">
        <v>65</v>
      </c>
      <c r="D28" s="73"/>
      <c r="E28" s="73"/>
      <c r="F28" s="74">
        <v>3.3</v>
      </c>
      <c r="G28" s="75" t="s">
        <v>8</v>
      </c>
      <c r="H28" s="50">
        <f>IF([1]Datenmaster!Q25&gt;0,[1]Datenmaster!Q25,"")</f>
        <v>3.3</v>
      </c>
    </row>
    <row r="29" spans="2:8">
      <c r="B29" s="103"/>
      <c r="C29" s="73" t="s">
        <v>66</v>
      </c>
      <c r="D29" s="73"/>
      <c r="E29" s="73"/>
      <c r="F29" s="74">
        <v>9</v>
      </c>
      <c r="G29" s="75" t="s">
        <v>8</v>
      </c>
      <c r="H29" s="50">
        <f>IF([1]Datenmaster!Q26&gt;0,[1]Datenmaster!Q26,"")</f>
        <v>9</v>
      </c>
    </row>
    <row r="30" spans="2:8">
      <c r="B30" s="103"/>
      <c r="C30" s="73" t="s">
        <v>67</v>
      </c>
      <c r="D30" s="73"/>
      <c r="E30" s="73"/>
      <c r="F30" s="74">
        <v>9.9</v>
      </c>
      <c r="G30" s="75" t="s">
        <v>8</v>
      </c>
      <c r="H30" s="50">
        <f>IF([1]Datenmaster!Q27&gt;0,[1]Datenmaster!Q27,"")</f>
        <v>9.6980521472392649</v>
      </c>
    </row>
    <row r="31" spans="2:8">
      <c r="B31" s="103"/>
      <c r="C31" s="73" t="s">
        <v>68</v>
      </c>
      <c r="D31" s="73"/>
      <c r="E31" s="73"/>
      <c r="F31" s="74">
        <v>6.2</v>
      </c>
      <c r="G31" s="75" t="s">
        <v>8</v>
      </c>
      <c r="H31" s="50">
        <f>IF([1]Datenmaster!Q28&gt;0,[1]Datenmaster!Q28,"")</f>
        <v>3.1062000000000003</v>
      </c>
    </row>
    <row r="32" spans="2:8">
      <c r="B32" s="103"/>
      <c r="C32" s="51" t="s">
        <v>69</v>
      </c>
      <c r="D32" s="73"/>
      <c r="E32" s="73"/>
      <c r="F32" s="74">
        <v>16</v>
      </c>
      <c r="G32" s="75" t="s">
        <v>8</v>
      </c>
      <c r="H32" s="50">
        <f>IF([1]Datenmaster!Q30&gt;0,[1]Datenmaster!Q30,"")</f>
        <v>16</v>
      </c>
    </row>
    <row r="33" spans="2:8">
      <c r="B33" s="103"/>
      <c r="C33" s="52" t="s">
        <v>70</v>
      </c>
      <c r="D33" s="73"/>
      <c r="E33" s="73"/>
      <c r="F33" s="74">
        <v>32</v>
      </c>
      <c r="G33" s="75" t="s">
        <v>8</v>
      </c>
      <c r="H33" s="50">
        <f>IF([1]Datenmaster!Q31&gt;0,[1]Datenmaster!Q31,"")</f>
        <v>32</v>
      </c>
    </row>
    <row r="34" spans="2:8">
      <c r="B34" s="103"/>
      <c r="C34" s="52" t="s">
        <v>71</v>
      </c>
      <c r="D34" s="73"/>
      <c r="E34" s="73"/>
      <c r="F34" s="74">
        <v>16</v>
      </c>
      <c r="G34" s="75" t="s">
        <v>8</v>
      </c>
      <c r="H34" s="50">
        <f>IF([1]Datenmaster!Q32&gt;0,[1]Datenmaster!Q32,"")</f>
        <v>16</v>
      </c>
    </row>
    <row r="35" spans="2:8">
      <c r="B35" s="103"/>
      <c r="C35" s="52" t="s">
        <v>72</v>
      </c>
      <c r="D35" s="73"/>
      <c r="E35" s="73"/>
      <c r="F35" s="74">
        <v>10</v>
      </c>
      <c r="G35" s="75" t="s">
        <v>8</v>
      </c>
      <c r="H35" s="50">
        <f>IF([1]Datenmaster!Q33&gt;0,[1]Datenmaster!Q33,"")</f>
        <v>10</v>
      </c>
    </row>
    <row r="36" spans="2:8">
      <c r="B36" s="103"/>
      <c r="C36" s="52" t="s">
        <v>73</v>
      </c>
      <c r="D36" s="73"/>
      <c r="E36" s="73"/>
      <c r="F36" s="74">
        <v>10</v>
      </c>
      <c r="G36" s="75" t="s">
        <v>8</v>
      </c>
      <c r="H36" s="50">
        <f>IF([1]Datenmaster!Q34&gt;0,[1]Datenmaster!Q34,"")</f>
        <v>10</v>
      </c>
    </row>
    <row r="37" spans="2:8">
      <c r="B37" s="103"/>
      <c r="C37" s="52" t="s">
        <v>74</v>
      </c>
      <c r="D37" s="73"/>
      <c r="E37" s="73"/>
      <c r="F37" s="74">
        <v>11.5</v>
      </c>
      <c r="G37" s="75" t="s">
        <v>8</v>
      </c>
      <c r="H37" s="50">
        <f>IF([1]Datenmaster!Q35&gt;0,[1]Datenmaster!Q35,"")</f>
        <v>11.5</v>
      </c>
    </row>
    <row r="38" spans="2:8">
      <c r="B38" s="103"/>
      <c r="C38" s="53" t="s">
        <v>75</v>
      </c>
      <c r="D38" s="73"/>
      <c r="E38" s="73"/>
      <c r="F38" s="74">
        <v>10</v>
      </c>
      <c r="G38" s="75" t="s">
        <v>8</v>
      </c>
      <c r="H38" s="50">
        <f>IF([1]Datenmaster!Q36&gt;0,[1]Datenmaster!Q36,"")</f>
        <v>10</v>
      </c>
    </row>
    <row r="39" spans="2:8">
      <c r="B39" s="103"/>
      <c r="C39" s="73" t="s">
        <v>76</v>
      </c>
      <c r="D39" s="73"/>
      <c r="E39" s="73"/>
      <c r="F39" s="74">
        <v>12</v>
      </c>
      <c r="G39" s="75">
        <v>10.6</v>
      </c>
      <c r="H39" s="76"/>
    </row>
    <row r="40" spans="2:8">
      <c r="B40" s="103"/>
      <c r="C40" s="73" t="s">
        <v>77</v>
      </c>
      <c r="D40" s="73"/>
      <c r="E40" s="73"/>
      <c r="F40" s="74">
        <v>12</v>
      </c>
      <c r="G40" s="75">
        <v>10.6</v>
      </c>
      <c r="H40" s="50" t="str">
        <f>IF([1]Datenmaster!Q37&gt;0,[1]Datenmaster!Q37,"")</f>
        <v/>
      </c>
    </row>
    <row r="41" spans="2:8">
      <c r="B41" s="103"/>
      <c r="C41" s="73" t="s">
        <v>48</v>
      </c>
      <c r="D41" s="73"/>
      <c r="E41" s="73"/>
      <c r="F41" s="74">
        <v>12</v>
      </c>
      <c r="G41" s="75">
        <v>10.199999999999999</v>
      </c>
      <c r="H41" s="50" t="str">
        <f>IF([1]Datenmaster!Q38&gt;0,[1]Datenmaster!Q38,"")</f>
        <v/>
      </c>
    </row>
    <row r="42" spans="2:8" ht="15.75" thickBot="1">
      <c r="B42" s="104"/>
      <c r="C42" s="37" t="s">
        <v>78</v>
      </c>
      <c r="D42" s="37"/>
      <c r="E42" s="37"/>
      <c r="F42" s="54">
        <v>8.9</v>
      </c>
      <c r="G42" s="38">
        <v>5.7</v>
      </c>
      <c r="H42" s="40" t="str">
        <f>IF([1]Datenmaster!Q39&gt;0,[1]Datenmaster!Q39,"")</f>
        <v/>
      </c>
    </row>
    <row r="43" spans="2:8" ht="15.75" thickBot="1">
      <c r="B43" s="55" t="s">
        <v>79</v>
      </c>
      <c r="C43" s="56"/>
      <c r="D43" s="57" t="s">
        <v>9</v>
      </c>
      <c r="E43" s="43">
        <v>132</v>
      </c>
      <c r="F43" s="44">
        <v>373.4</v>
      </c>
      <c r="G43" s="43">
        <v>143.9</v>
      </c>
      <c r="H43" s="45">
        <v>153.80000000000001</v>
      </c>
    </row>
    <row r="44" spans="2:8">
      <c r="B44" s="105" t="s">
        <v>24</v>
      </c>
      <c r="C44" s="33" t="s">
        <v>10</v>
      </c>
      <c r="D44" s="58"/>
      <c r="E44" s="59"/>
      <c r="F44" s="48">
        <v>0.8</v>
      </c>
      <c r="G44" s="49">
        <v>1</v>
      </c>
      <c r="H44" s="50" t="s">
        <v>8</v>
      </c>
    </row>
    <row r="45" spans="2:8">
      <c r="B45" s="105"/>
      <c r="C45" s="47" t="s">
        <v>11</v>
      </c>
      <c r="D45" s="58"/>
      <c r="E45" s="58"/>
      <c r="F45" s="48">
        <v>2.7</v>
      </c>
      <c r="G45" s="49">
        <v>2.5</v>
      </c>
      <c r="H45" s="50" t="s">
        <v>8</v>
      </c>
    </row>
    <row r="46" spans="2:8">
      <c r="B46" s="105"/>
      <c r="C46" s="47" t="s">
        <v>12</v>
      </c>
      <c r="D46" s="58"/>
      <c r="E46" s="58"/>
      <c r="F46" s="48">
        <v>10</v>
      </c>
      <c r="G46" s="49">
        <v>7.9</v>
      </c>
      <c r="H46" s="50" t="s">
        <v>8</v>
      </c>
    </row>
    <row r="47" spans="2:8">
      <c r="B47" s="105"/>
      <c r="C47" s="47" t="s">
        <v>13</v>
      </c>
      <c r="D47" s="58"/>
      <c r="E47" s="58"/>
      <c r="F47" s="48">
        <v>4.5</v>
      </c>
      <c r="G47" s="49">
        <v>3.4</v>
      </c>
      <c r="H47" s="50" t="s">
        <v>8</v>
      </c>
    </row>
    <row r="48" spans="2:8">
      <c r="B48" s="105"/>
      <c r="C48" s="47" t="s">
        <v>14</v>
      </c>
      <c r="D48" s="58"/>
      <c r="E48" s="58"/>
      <c r="F48" s="48">
        <v>2.7</v>
      </c>
      <c r="G48" s="49">
        <v>2.1</v>
      </c>
      <c r="H48" s="50" t="s">
        <v>8</v>
      </c>
    </row>
    <row r="49" spans="2:8">
      <c r="B49" s="105"/>
      <c r="C49" s="47" t="s">
        <v>15</v>
      </c>
      <c r="D49" s="58"/>
      <c r="E49" s="58"/>
      <c r="F49" s="48">
        <v>4.4000000000000004</v>
      </c>
      <c r="G49" s="49">
        <v>2.8</v>
      </c>
      <c r="H49" s="50" t="s">
        <v>8</v>
      </c>
    </row>
    <row r="50" spans="2:8">
      <c r="B50" s="105"/>
      <c r="C50" s="47" t="s">
        <v>16</v>
      </c>
      <c r="D50" s="58"/>
      <c r="E50" s="58"/>
      <c r="F50" s="48">
        <v>9.3000000000000007</v>
      </c>
      <c r="G50" s="49">
        <v>6.1</v>
      </c>
      <c r="H50" s="50" t="s">
        <v>8</v>
      </c>
    </row>
    <row r="51" spans="2:8">
      <c r="B51" s="105"/>
      <c r="C51" s="47" t="s">
        <v>17</v>
      </c>
      <c r="D51" s="58"/>
      <c r="E51" s="58"/>
      <c r="F51" s="48">
        <v>4.9000000000000004</v>
      </c>
      <c r="G51" s="49">
        <v>3.1</v>
      </c>
      <c r="H51" s="50" t="s">
        <v>8</v>
      </c>
    </row>
    <row r="52" spans="2:8">
      <c r="B52" s="105"/>
      <c r="C52" s="47" t="s">
        <v>18</v>
      </c>
      <c r="D52" s="58"/>
      <c r="E52" s="58"/>
      <c r="F52" s="48">
        <v>2.7</v>
      </c>
      <c r="G52" s="49">
        <v>1</v>
      </c>
      <c r="H52" s="50" t="s">
        <v>8</v>
      </c>
    </row>
    <row r="53" spans="2:8">
      <c r="B53" s="105"/>
      <c r="C53" s="47" t="s">
        <v>19</v>
      </c>
      <c r="D53" s="58"/>
      <c r="E53" s="58"/>
      <c r="F53" s="48">
        <v>7.5</v>
      </c>
      <c r="G53" s="49"/>
      <c r="H53" s="50">
        <v>6.7</v>
      </c>
    </row>
    <row r="54" spans="2:8">
      <c r="B54" s="105"/>
      <c r="C54" s="47" t="s">
        <v>20</v>
      </c>
      <c r="D54" s="58"/>
      <c r="E54" s="58"/>
      <c r="F54" s="48">
        <v>5</v>
      </c>
      <c r="G54" s="49"/>
      <c r="H54" s="50">
        <v>5</v>
      </c>
    </row>
    <row r="55" spans="2:8">
      <c r="B55" s="105"/>
      <c r="C55" s="47" t="s">
        <v>21</v>
      </c>
      <c r="D55" s="58"/>
      <c r="E55" s="58"/>
      <c r="F55" s="48">
        <v>5.8</v>
      </c>
      <c r="G55" s="49"/>
      <c r="H55" s="50">
        <v>5.8</v>
      </c>
    </row>
    <row r="56" spans="2:8" ht="15.75" thickBot="1">
      <c r="B56" s="105"/>
      <c r="C56" s="37" t="s">
        <v>22</v>
      </c>
      <c r="D56" s="58"/>
      <c r="E56" s="60"/>
      <c r="F56" s="48">
        <v>6.9</v>
      </c>
      <c r="G56" s="49"/>
      <c r="H56" s="50">
        <v>6.9</v>
      </c>
    </row>
    <row r="57" spans="2:8" ht="15.75" thickBot="1">
      <c r="B57" s="55" t="s">
        <v>80</v>
      </c>
      <c r="C57" s="56"/>
      <c r="D57" s="43" t="s">
        <v>23</v>
      </c>
      <c r="E57" s="43">
        <v>14.7</v>
      </c>
      <c r="F57" s="43">
        <v>66.900000000000006</v>
      </c>
      <c r="G57" s="43">
        <v>29.9</v>
      </c>
      <c r="H57" s="45">
        <v>24.3</v>
      </c>
    </row>
    <row r="58" spans="2:8" ht="45.75" thickBot="1">
      <c r="B58" s="61" t="s">
        <v>39</v>
      </c>
      <c r="C58" s="62" t="s">
        <v>40</v>
      </c>
      <c r="D58" s="43">
        <v>8.1</v>
      </c>
      <c r="E58" s="64" t="s">
        <v>4</v>
      </c>
      <c r="F58" s="43"/>
      <c r="G58" s="43"/>
      <c r="H58" s="45"/>
    </row>
    <row r="59" spans="2:8" ht="15.75" thickBot="1">
      <c r="B59" s="61" t="s">
        <v>81</v>
      </c>
      <c r="C59" s="65"/>
      <c r="D59" s="66" t="s">
        <v>4</v>
      </c>
      <c r="E59" s="43">
        <v>86.8</v>
      </c>
      <c r="F59" s="43"/>
      <c r="G59" s="43"/>
      <c r="H59" s="45"/>
    </row>
    <row r="60" spans="2:8" ht="15.75" thickBot="1">
      <c r="B60" s="55" t="s">
        <v>31</v>
      </c>
      <c r="C60" s="56"/>
      <c r="D60" s="63">
        <v>496.4</v>
      </c>
      <c r="E60" s="43">
        <f>E57+E43+E11+E59</f>
        <v>996.59999999999991</v>
      </c>
      <c r="F60" s="43"/>
      <c r="G60" s="43">
        <v>243.4</v>
      </c>
      <c r="H60" s="45">
        <v>413</v>
      </c>
    </row>
    <row r="61" spans="2:8">
      <c r="B61" s="67"/>
      <c r="C61" s="68"/>
      <c r="D61" s="69"/>
      <c r="E61" s="70"/>
      <c r="F61" s="71"/>
      <c r="G61" s="71"/>
      <c r="H61" s="71"/>
    </row>
    <row r="62" spans="2:8">
      <c r="B62" s="47" t="s">
        <v>86</v>
      </c>
      <c r="C62" s="68"/>
      <c r="D62" s="69"/>
      <c r="E62" s="70"/>
      <c r="F62" s="71"/>
      <c r="G62" s="71"/>
      <c r="H62" s="71"/>
    </row>
    <row r="63" spans="2:8">
      <c r="B63" s="47" t="s">
        <v>82</v>
      </c>
      <c r="C63" s="47"/>
      <c r="D63" s="47"/>
      <c r="E63" s="47"/>
      <c r="F63" s="47"/>
      <c r="G63" s="47"/>
      <c r="H63" s="47"/>
    </row>
    <row r="64" spans="2:8">
      <c r="B64" s="47" t="s">
        <v>83</v>
      </c>
      <c r="C64" s="47"/>
      <c r="D64" s="47"/>
      <c r="E64" s="47"/>
      <c r="F64" s="47"/>
      <c r="G64" s="47"/>
      <c r="H64" s="47"/>
    </row>
    <row r="65" spans="2:8">
      <c r="B65" s="47" t="s">
        <v>84</v>
      </c>
      <c r="C65" s="47"/>
      <c r="D65" s="47"/>
      <c r="E65" s="47"/>
      <c r="F65" s="47"/>
      <c r="G65" s="47"/>
      <c r="H65" s="47"/>
    </row>
    <row r="67" spans="2:8">
      <c r="B67" s="88" t="s">
        <v>85</v>
      </c>
    </row>
    <row r="72" spans="2:8">
      <c r="B72" s="5"/>
      <c r="C72" s="6"/>
      <c r="F72" s="7"/>
      <c r="G72" s="8"/>
      <c r="H72" s="8"/>
    </row>
  </sheetData>
  <mergeCells count="10">
    <mergeCell ref="B12:B42"/>
    <mergeCell ref="B44:B56"/>
    <mergeCell ref="B7:B8"/>
    <mergeCell ref="C7:C8"/>
    <mergeCell ref="D7:E7"/>
    <mergeCell ref="F7:F8"/>
    <mergeCell ref="G7:H7"/>
    <mergeCell ref="A9:A10"/>
    <mergeCell ref="B9:B10"/>
    <mergeCell ref="A1:C1"/>
  </mergeCells>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73765AA6054F40950F9FB4C296313E" ma:contentTypeVersion="11" ma:contentTypeDescription="Create a new document." ma:contentTypeScope="" ma:versionID="b0b74bfbfbf7b05a1987eec8fbae322f">
  <xsd:schema xmlns:xsd="http://www.w3.org/2001/XMLSchema" xmlns:xs="http://www.w3.org/2001/XMLSchema" xmlns:p="http://schemas.microsoft.com/office/2006/metadata/properties" xmlns:ns2="8f8c3e32-9092-4302-92b7-3ad44bacb277" xmlns:ns3="d74c9451-4e69-4f2d-ab63-d9732e16ef55" targetNamespace="http://schemas.microsoft.com/office/2006/metadata/properties" ma:root="true" ma:fieldsID="f35256697e0e748d0882636c7763e51c" ns2:_="" ns3:_="">
    <xsd:import namespace="8f8c3e32-9092-4302-92b7-3ad44bacb277"/>
    <xsd:import namespace="d74c9451-4e69-4f2d-ab63-d9732e16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e32-9092-4302-92b7-3ad44bacb2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c9451-4e69-4f2d-ab63-d9732e16ef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293C3A-66F2-485E-9955-427423124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e32-9092-4302-92b7-3ad44bacb277"/>
    <ds:schemaRef ds:uri="d74c9451-4e69-4f2d-ab63-d9732e16e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4370F3-536B-40D4-B112-A665D93C84DA}">
  <ds:schemaRefs>
    <ds:schemaRef ds:uri="http://schemas.microsoft.com/sharepoint/v3/contenttype/forms"/>
  </ds:schemaRefs>
</ds:datastoreItem>
</file>

<file path=customXml/itemProps3.xml><?xml version="1.0" encoding="utf-8"?>
<ds:datastoreItem xmlns:ds="http://schemas.openxmlformats.org/officeDocument/2006/customXml" ds:itemID="{EFA0578C-6717-49A5-B9D9-CF38BE260175}">
  <ds:schemaRefs>
    <ds:schemaRef ds:uri="http://purl.org/dc/elements/1.1/"/>
    <ds:schemaRef ds:uri="http://schemas.microsoft.com/office/2006/metadata/properties"/>
    <ds:schemaRef ds:uri="8f8c3e32-9092-4302-92b7-3ad44bacb27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74c9451-4e69-4f2d-ab63-d9732e16ef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Impact_Report</vt:lpstr>
      <vt:lpstr>Allocation_Report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Radburg Robert</dc:creator>
  <cp:keywords/>
  <dc:description/>
  <cp:lastModifiedBy>Sazonava Katsiaryna</cp:lastModifiedBy>
  <cp:revision/>
  <dcterms:created xsi:type="dcterms:W3CDTF">2020-03-17T18:46:20Z</dcterms:created>
  <dcterms:modified xsi:type="dcterms:W3CDTF">2020-03-25T15:02:33Z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0x010100BA73765AA6054F40950F9FB4C296313E</vt:lpwstr>
  </property>
</Properties>
</file>